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60" activeTab="0"/>
  </bookViews>
  <sheets>
    <sheet name="UKUPNO" sheetId="1" r:id="rId1"/>
  </sheets>
  <definedNames/>
  <calcPr fullCalcOnLoad="1"/>
</workbook>
</file>

<file path=xl/sharedStrings.xml><?xml version="1.0" encoding="utf-8"?>
<sst xmlns="http://schemas.openxmlformats.org/spreadsheetml/2006/main" count="103" uniqueCount="101">
  <si>
    <t>Prihod Lučka uprava - za pokriće hladnog pogona</t>
  </si>
  <si>
    <t>Prihod Lučka uprava - za izvršene radove i ulaganja</t>
  </si>
  <si>
    <t>Voda</t>
  </si>
  <si>
    <t>Uniforme - radna odjeća</t>
  </si>
  <si>
    <t>Sitan inventar</t>
  </si>
  <si>
    <t>Gorivo</t>
  </si>
  <si>
    <t>Trošak telefona</t>
  </si>
  <si>
    <t>Poštanski troškovi</t>
  </si>
  <si>
    <t>Ugovori o djelu</t>
  </si>
  <si>
    <t>Reprezentacija</t>
  </si>
  <si>
    <t>Troškovi osiguranja</t>
  </si>
  <si>
    <t>Troškovi platnog prometa</t>
  </si>
  <si>
    <t>Ostali porezi</t>
  </si>
  <si>
    <t>Troškovi koncesije</t>
  </si>
  <si>
    <t>Usluga održavanja software-a i web stranica</t>
  </si>
  <si>
    <t>UKUPNO PRIHODI</t>
  </si>
  <si>
    <t>UKUPNO RASHODI</t>
  </si>
  <si>
    <t>Amortizacija</t>
  </si>
  <si>
    <t>RAZLIKA - DOBIT / GUBITAK TEKUĆE GODINE</t>
  </si>
  <si>
    <t xml:space="preserve">Materijal i usluge održavanja </t>
  </si>
  <si>
    <t>Prihodi od naplate parkirališta</t>
  </si>
  <si>
    <t>Usluge student servisa(luka)</t>
  </si>
  <si>
    <t>Usluge student servisa(parking)</t>
  </si>
  <si>
    <t>Usluge zaštitara svakodnevno od 0-24,na poziv + noćni od 11 do 07 svakodnevno</t>
  </si>
  <si>
    <t>Računovodstvo</t>
  </si>
  <si>
    <t xml:space="preserve">Struja </t>
  </si>
  <si>
    <t>4160, 41601, 41602</t>
  </si>
  <si>
    <t>Konzultantske usluge - parking</t>
  </si>
  <si>
    <t>Odvjetničke i javnobilježničke usluge</t>
  </si>
  <si>
    <t>Naknada za rad nadzorni odbor</t>
  </si>
  <si>
    <t>4640, 4641, 4649</t>
  </si>
  <si>
    <t>4660, 4663, 4669, 4670</t>
  </si>
  <si>
    <t>4730, 4740,4742, 4799</t>
  </si>
  <si>
    <t>KONTO</t>
  </si>
  <si>
    <t>Ostali rashodi</t>
  </si>
  <si>
    <t>Prijevoz na posao</t>
  </si>
  <si>
    <t>Kamate na kredit i ostale kamate</t>
  </si>
  <si>
    <t>4620, 4624</t>
  </si>
  <si>
    <t>4180, 4181, 4630, 4631</t>
  </si>
  <si>
    <t>4615, 4616</t>
  </si>
  <si>
    <t>Prigodne nagrade i darovi zaposlenicima</t>
  </si>
  <si>
    <t>Troškovi oglašavanja u tisku</t>
  </si>
  <si>
    <t>4014, 4172</t>
  </si>
  <si>
    <t>4063, 4075, 4077</t>
  </si>
  <si>
    <t>4010,4011, 4013</t>
  </si>
  <si>
    <t>Uredski materijal i sredstva za čišćenje</t>
  </si>
  <si>
    <t>Troškovi promidžbe - kalendari i dr.</t>
  </si>
  <si>
    <t>4150, 4158</t>
  </si>
  <si>
    <t>4163, 4169</t>
  </si>
  <si>
    <t>Naknada za upotrebu privatnog automobila u poslovne svrhe i dr. troškovi putovanja</t>
  </si>
  <si>
    <t>4600-4607</t>
  </si>
  <si>
    <t>4690-4691</t>
  </si>
  <si>
    <t>Stručno osposobljavanje, časopisi i stručna literatura</t>
  </si>
  <si>
    <t>4692, 4697</t>
  </si>
  <si>
    <t>Usluge čišćenja</t>
  </si>
  <si>
    <t>Trtoškovi fotokopiranja, prijepisa, naljepnice, fotografije</t>
  </si>
  <si>
    <t>NV prodane robe - piće</t>
  </si>
  <si>
    <t>Usluge student servisa(bar)</t>
  </si>
  <si>
    <t>Prihodi Malin</t>
  </si>
  <si>
    <t>Najam prostora</t>
  </si>
  <si>
    <t>Projektiranje, analize, studije</t>
  </si>
  <si>
    <t>Troškovi tiska i uveza</t>
  </si>
  <si>
    <t>Održavanje plovnog puta</t>
  </si>
  <si>
    <t>Odvoz smeća i fekalija</t>
  </si>
  <si>
    <t>Trošak prodane robe u tuzemstvu</t>
  </si>
  <si>
    <t>Prihodi od najmova opreme i dr. stvari</t>
  </si>
  <si>
    <t>4001, 4002, 4003, 4004, 4005, 4011 ,4120, 4121</t>
  </si>
  <si>
    <t>Troškovi ostalih usluga</t>
  </si>
  <si>
    <t>Najam opreme</t>
  </si>
  <si>
    <t>Komunalna naknada</t>
  </si>
  <si>
    <t>Ostali troškovi prava korištenja</t>
  </si>
  <si>
    <t>Troškovi liječničkih i sistematskih</t>
  </si>
  <si>
    <t xml:space="preserve">Troškovi plaća </t>
  </si>
  <si>
    <t>Ostale servisne usluge i usluge osoba</t>
  </si>
  <si>
    <t>Sudski troškovi i pristojbe</t>
  </si>
  <si>
    <t xml:space="preserve">Prihod Općina Medulin - za izvršene radove i ulaganja </t>
  </si>
  <si>
    <t>Ambalaža</t>
  </si>
  <si>
    <t>Prijevozne usluge u cestovnom prijevozu</t>
  </si>
  <si>
    <t>Nadoknada štete drugim osobama</t>
  </si>
  <si>
    <t>Novčane kazne za gospodarske prijestupe, prekršaje</t>
  </si>
  <si>
    <t>Tr ukrasnog bilja</t>
  </si>
  <si>
    <t>Prihod Općina Medulin - za hladni pogon</t>
  </si>
  <si>
    <t>PRIHODI / RASHODI</t>
  </si>
  <si>
    <t>RAZLIKA</t>
  </si>
  <si>
    <t>%</t>
  </si>
  <si>
    <t>Prihod od prodaje ostalih usluga</t>
  </si>
  <si>
    <t>Ostali prihodi</t>
  </si>
  <si>
    <t>Prihod od Općine Medulin - kapitalna pomoć</t>
  </si>
  <si>
    <t>7806, 7858</t>
  </si>
  <si>
    <t>Prihodi od dugoročnih rezerviranja</t>
  </si>
  <si>
    <t>Prihod od prodaje dug. imovine</t>
  </si>
  <si>
    <t>REALIZACIJA      01-12/22</t>
  </si>
  <si>
    <t>PLAN 2022</t>
  </si>
  <si>
    <t>REALIZACIJA 01-12/2022</t>
  </si>
  <si>
    <t>FINANCIJSKI PLAN BUŽA d.o.o. ZA 2022. GODINU - UKUPNO</t>
  </si>
  <si>
    <t>Usluge zaštite na radu i održavanje okoliša</t>
  </si>
  <si>
    <t>Konzultantske usluge - savjetovanje javna nabava</t>
  </si>
  <si>
    <t>Konzultantske usluge - zaštita na radu</t>
  </si>
  <si>
    <t>41163, 41169</t>
  </si>
  <si>
    <t>Neamortiziranavrijednost rashodovane imovine</t>
  </si>
  <si>
    <t>Manjkovi na zalihama- kalo, rastep i dr.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</si>
</sst>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10" fontId="0" fillId="0" borderId="0" xfId="0" applyNumberFormat="1" applyAlignment="1">
      <alignment/>
    </xf>
    <xf numFmtId="10" fontId="1" fillId="0" borderId="10" xfId="0" applyNumberFormat="1" applyFont="1" applyBorder="1" applyAlignment="1">
      <alignment horizontal="center"/>
    </xf>
    <xf numFmtId="10" fontId="1" fillId="33" borderId="10" xfId="0" applyNumberFormat="1" applyFont="1" applyFill="1" applyBorder="1" applyAlignment="1">
      <alignment/>
    </xf>
    <xf numFmtId="10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wrapText="1"/>
    </xf>
    <xf numFmtId="10" fontId="1" fillId="0" borderId="0" xfId="0" applyNumberFormat="1" applyFont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9"/>
  <sheetViews>
    <sheetView tabSelected="1" zoomScalePageLayoutView="0" workbookViewId="0" topLeftCell="A1">
      <selection activeCell="J71" sqref="J71"/>
    </sheetView>
  </sheetViews>
  <sheetFormatPr defaultColWidth="9.140625" defaultRowHeight="12.75"/>
  <cols>
    <col min="3" max="3" width="51.421875" style="3" customWidth="1"/>
    <col min="4" max="5" width="17.00390625" style="0" customWidth="1"/>
    <col min="6" max="6" width="13.421875" style="0" customWidth="1"/>
    <col min="7" max="7" width="9.140625" style="12" customWidth="1"/>
  </cols>
  <sheetData>
    <row r="1" spans="2:7" s="1" customFormat="1" ht="12.75">
      <c r="B1" s="1" t="s">
        <v>94</v>
      </c>
      <c r="C1" s="18"/>
      <c r="G1" s="19"/>
    </row>
    <row r="2" ht="12.75">
      <c r="C2" s="22" t="s">
        <v>93</v>
      </c>
    </row>
    <row r="4" spans="2:7" s="10" customFormat="1" ht="25.5">
      <c r="B4" s="8" t="s">
        <v>33</v>
      </c>
      <c r="C4" s="9" t="s">
        <v>82</v>
      </c>
      <c r="D4" s="9" t="s">
        <v>92</v>
      </c>
      <c r="E4" s="9" t="s">
        <v>91</v>
      </c>
      <c r="F4" s="8" t="s">
        <v>83</v>
      </c>
      <c r="G4" s="13" t="s">
        <v>84</v>
      </c>
    </row>
    <row r="5" spans="2:7" ht="12.75">
      <c r="B5" s="6"/>
      <c r="C5" s="16" t="s">
        <v>15</v>
      </c>
      <c r="D5" s="7">
        <f>SUM(D6:D17)</f>
        <v>6394170</v>
      </c>
      <c r="E5" s="7">
        <f>SUM(E6:E17)</f>
        <v>8723180.659999998</v>
      </c>
      <c r="F5" s="7">
        <f>SUM(F6:F17)</f>
        <v>2329010.9599999995</v>
      </c>
      <c r="G5" s="14">
        <f>+E5/D5</f>
        <v>1.3642397152406016</v>
      </c>
    </row>
    <row r="6" spans="2:7" ht="12">
      <c r="B6" s="11">
        <v>75171</v>
      </c>
      <c r="C6" s="17" t="s">
        <v>0</v>
      </c>
      <c r="D6" s="2">
        <v>987000</v>
      </c>
      <c r="E6" s="2">
        <v>1190548.52</v>
      </c>
      <c r="F6" s="2">
        <f>+E6-D6</f>
        <v>203548.52000000002</v>
      </c>
      <c r="G6" s="15">
        <f>+E6/D6</f>
        <v>1.2062295035460993</v>
      </c>
    </row>
    <row r="7" spans="2:7" ht="12">
      <c r="B7" s="11">
        <v>75172.75178</v>
      </c>
      <c r="C7" s="17" t="s">
        <v>1</v>
      </c>
      <c r="D7" s="2">
        <v>1054170</v>
      </c>
      <c r="E7" s="2">
        <v>901034.74</v>
      </c>
      <c r="F7" s="2">
        <f aca="true" t="shared" si="0" ref="F7:F17">+E7-D7</f>
        <v>-153135.26</v>
      </c>
      <c r="G7" s="15">
        <f>+E7/D7</f>
        <v>0.8547338095373611</v>
      </c>
    </row>
    <row r="8" spans="2:7" ht="12">
      <c r="B8" s="11">
        <v>75174</v>
      </c>
      <c r="C8" s="17" t="s">
        <v>81</v>
      </c>
      <c r="D8" s="2">
        <v>0</v>
      </c>
      <c r="E8" s="2">
        <v>0</v>
      </c>
      <c r="F8" s="2">
        <f t="shared" si="0"/>
        <v>0</v>
      </c>
      <c r="G8" s="15">
        <v>0</v>
      </c>
    </row>
    <row r="9" spans="2:7" ht="12">
      <c r="B9" s="11">
        <v>75179</v>
      </c>
      <c r="C9" s="17" t="s">
        <v>75</v>
      </c>
      <c r="D9" s="2">
        <v>0</v>
      </c>
      <c r="E9" s="2">
        <v>0</v>
      </c>
      <c r="F9" s="2">
        <f t="shared" si="0"/>
        <v>0</v>
      </c>
      <c r="G9" s="15">
        <v>0</v>
      </c>
    </row>
    <row r="10" spans="2:7" ht="12">
      <c r="B10" s="20">
        <v>7832</v>
      </c>
      <c r="C10" s="5" t="s">
        <v>87</v>
      </c>
      <c r="D10" s="2">
        <v>720000</v>
      </c>
      <c r="E10" s="2">
        <v>546019.6</v>
      </c>
      <c r="F10" s="2">
        <f t="shared" si="0"/>
        <v>-173980.40000000002</v>
      </c>
      <c r="G10" s="15">
        <v>0.7584</v>
      </c>
    </row>
    <row r="11" spans="2:7" ht="12">
      <c r="B11" s="11">
        <v>7500</v>
      </c>
      <c r="C11" s="17" t="s">
        <v>58</v>
      </c>
      <c r="D11" s="2">
        <v>2100000</v>
      </c>
      <c r="E11" s="2">
        <v>2275642.84</v>
      </c>
      <c r="F11" s="2">
        <f>+E11-D11</f>
        <v>175642.83999999985</v>
      </c>
      <c r="G11" s="15">
        <f>+E11/D11</f>
        <v>1.0836394476190476</v>
      </c>
    </row>
    <row r="12" spans="2:7" ht="12">
      <c r="B12" s="11">
        <v>75175</v>
      </c>
      <c r="C12" s="17" t="s">
        <v>20</v>
      </c>
      <c r="D12" s="2">
        <v>1520000</v>
      </c>
      <c r="E12" s="2">
        <v>2901028</v>
      </c>
      <c r="F12" s="2">
        <f t="shared" si="0"/>
        <v>1381028</v>
      </c>
      <c r="G12" s="15">
        <f>+E12/D12</f>
        <v>1.908571052631579</v>
      </c>
    </row>
    <row r="13" spans="2:7" ht="12">
      <c r="B13" s="11">
        <v>7519</v>
      </c>
      <c r="C13" s="17" t="s">
        <v>85</v>
      </c>
      <c r="D13" s="2">
        <v>7000</v>
      </c>
      <c r="E13" s="2">
        <v>7552</v>
      </c>
      <c r="F13" s="2">
        <f t="shared" si="0"/>
        <v>552</v>
      </c>
      <c r="G13" s="15">
        <v>1.0789</v>
      </c>
    </row>
    <row r="14" spans="2:7" ht="12">
      <c r="B14" s="11">
        <v>7561</v>
      </c>
      <c r="C14" s="17" t="s">
        <v>65</v>
      </c>
      <c r="D14" s="2">
        <v>6000</v>
      </c>
      <c r="E14" s="2">
        <v>7500</v>
      </c>
      <c r="F14" s="2">
        <f t="shared" si="0"/>
        <v>1500</v>
      </c>
      <c r="G14" s="15">
        <f>+E14/D14</f>
        <v>1.25</v>
      </c>
    </row>
    <row r="15" spans="2:7" ht="12">
      <c r="B15" s="11">
        <v>7811</v>
      </c>
      <c r="C15" s="4" t="s">
        <v>90</v>
      </c>
      <c r="D15" s="2">
        <v>0</v>
      </c>
      <c r="E15" s="2">
        <v>81100</v>
      </c>
      <c r="F15" s="2">
        <f t="shared" si="0"/>
        <v>81100</v>
      </c>
      <c r="G15" s="15">
        <v>0</v>
      </c>
    </row>
    <row r="16" spans="2:7" ht="12">
      <c r="B16" s="11">
        <v>7820</v>
      </c>
      <c r="C16" s="4" t="s">
        <v>89</v>
      </c>
      <c r="D16" s="2">
        <v>0</v>
      </c>
      <c r="E16" s="2">
        <v>779592.2</v>
      </c>
      <c r="F16" s="2">
        <v>779592.5</v>
      </c>
      <c r="G16" s="15">
        <v>0</v>
      </c>
    </row>
    <row r="17" spans="2:7" ht="12">
      <c r="B17" s="11" t="s">
        <v>88</v>
      </c>
      <c r="C17" s="5" t="s">
        <v>86</v>
      </c>
      <c r="D17" s="2">
        <v>0</v>
      </c>
      <c r="E17" s="2">
        <v>33162.76</v>
      </c>
      <c r="F17" s="2">
        <f t="shared" si="0"/>
        <v>33162.76</v>
      </c>
      <c r="G17" s="15">
        <v>0</v>
      </c>
    </row>
    <row r="18" spans="2:7" ht="12.75">
      <c r="B18" s="6" t="s">
        <v>33</v>
      </c>
      <c r="C18" s="16" t="s">
        <v>16</v>
      </c>
      <c r="D18" s="7">
        <f>SUM(D19:D78)</f>
        <v>5785090</v>
      </c>
      <c r="E18" s="7">
        <f>SUM(E19:E78)</f>
        <v>7327603.9399999995</v>
      </c>
      <c r="F18" s="7">
        <f>SUM(F19:F78)</f>
        <v>1542513.94</v>
      </c>
      <c r="G18" s="14">
        <f aca="true" t="shared" si="1" ref="G18:G24">+E18/D18</f>
        <v>1.2666361180206358</v>
      </c>
    </row>
    <row r="19" spans="2:7" ht="12">
      <c r="B19" s="11">
        <v>7300</v>
      </c>
      <c r="C19" s="17" t="s">
        <v>64</v>
      </c>
      <c r="D19" s="2">
        <v>130000</v>
      </c>
      <c r="E19" s="2">
        <v>177119.06</v>
      </c>
      <c r="F19" s="2">
        <f>+E19-D19</f>
        <v>47119.06</v>
      </c>
      <c r="G19" s="15">
        <f t="shared" si="1"/>
        <v>1.3624543076923077</v>
      </c>
    </row>
    <row r="20" spans="2:7" ht="12">
      <c r="B20" s="11" t="s">
        <v>66</v>
      </c>
      <c r="C20" s="17" t="s">
        <v>19</v>
      </c>
      <c r="D20" s="2">
        <v>242000</v>
      </c>
      <c r="E20" s="2">
        <v>310583.91</v>
      </c>
      <c r="F20" s="2">
        <f aca="true" t="shared" si="2" ref="F20:F78">+E20-D20</f>
        <v>68583.90999999997</v>
      </c>
      <c r="G20" s="15">
        <f t="shared" si="1"/>
        <v>1.2834045867768593</v>
      </c>
    </row>
    <row r="21" spans="2:7" ht="12">
      <c r="B21" s="11">
        <v>4000</v>
      </c>
      <c r="C21" s="17" t="s">
        <v>56</v>
      </c>
      <c r="D21" s="2">
        <v>640000</v>
      </c>
      <c r="E21" s="2">
        <v>683806.39</v>
      </c>
      <c r="F21" s="2">
        <f t="shared" si="2"/>
        <v>43806.390000000014</v>
      </c>
      <c r="G21" s="15">
        <f t="shared" si="1"/>
        <v>1.068447484375</v>
      </c>
    </row>
    <row r="22" spans="2:7" ht="12">
      <c r="B22" s="11" t="s">
        <v>44</v>
      </c>
      <c r="C22" s="17" t="s">
        <v>45</v>
      </c>
      <c r="D22" s="2">
        <v>19200</v>
      </c>
      <c r="E22" s="2">
        <v>56558.46</v>
      </c>
      <c r="F22" s="2">
        <f t="shared" si="2"/>
        <v>37358.46</v>
      </c>
      <c r="G22" s="15">
        <f t="shared" si="1"/>
        <v>2.945753125</v>
      </c>
    </row>
    <row r="23" spans="2:7" ht="12">
      <c r="B23" s="11" t="s">
        <v>42</v>
      </c>
      <c r="C23" s="17" t="s">
        <v>2</v>
      </c>
      <c r="D23" s="2">
        <v>67200</v>
      </c>
      <c r="E23" s="2">
        <v>80250.13</v>
      </c>
      <c r="F23" s="2">
        <f t="shared" si="2"/>
        <v>13050.130000000005</v>
      </c>
      <c r="G23" s="15">
        <f t="shared" si="1"/>
        <v>1.1941983630952382</v>
      </c>
    </row>
    <row r="24" spans="2:7" ht="12">
      <c r="B24" s="11">
        <v>4015</v>
      </c>
      <c r="C24" s="17" t="s">
        <v>3</v>
      </c>
      <c r="D24" s="2">
        <v>31500</v>
      </c>
      <c r="E24" s="2">
        <v>42896.72</v>
      </c>
      <c r="F24" s="2">
        <f t="shared" si="2"/>
        <v>11396.720000000001</v>
      </c>
      <c r="G24" s="15">
        <f t="shared" si="1"/>
        <v>1.3618006349206349</v>
      </c>
    </row>
    <row r="25" spans="2:7" ht="12">
      <c r="B25" s="11">
        <v>4018</v>
      </c>
      <c r="C25" s="17" t="s">
        <v>80</v>
      </c>
      <c r="D25" s="2">
        <v>0</v>
      </c>
      <c r="E25" s="2">
        <v>909.05</v>
      </c>
      <c r="F25" s="2">
        <f t="shared" si="2"/>
        <v>909.05</v>
      </c>
      <c r="G25" s="15">
        <v>0</v>
      </c>
    </row>
    <row r="26" spans="2:7" ht="12">
      <c r="B26" s="11">
        <v>4040</v>
      </c>
      <c r="C26" s="17" t="s">
        <v>4</v>
      </c>
      <c r="D26" s="2">
        <v>32000</v>
      </c>
      <c r="E26" s="2">
        <v>43417.08</v>
      </c>
      <c r="F26" s="2">
        <f t="shared" si="2"/>
        <v>11417.080000000002</v>
      </c>
      <c r="G26" s="15">
        <f aca="true" t="shared" si="3" ref="G26:G40">+E26/D26</f>
        <v>1.35678375</v>
      </c>
    </row>
    <row r="27" spans="2:7" ht="12">
      <c r="B27" s="11">
        <v>4041</v>
      </c>
      <c r="C27" s="17" t="s">
        <v>76</v>
      </c>
      <c r="D27" s="2">
        <v>6000</v>
      </c>
      <c r="E27" s="2">
        <v>1903</v>
      </c>
      <c r="F27" s="2">
        <f t="shared" si="2"/>
        <v>-4097</v>
      </c>
      <c r="G27" s="15">
        <f t="shared" si="3"/>
        <v>0.31716666666666665</v>
      </c>
    </row>
    <row r="28" spans="2:7" ht="12">
      <c r="B28" s="11">
        <v>4060</v>
      </c>
      <c r="C28" s="17" t="s">
        <v>25</v>
      </c>
      <c r="D28" s="2">
        <v>28000</v>
      </c>
      <c r="E28" s="2">
        <v>43049.22</v>
      </c>
      <c r="F28" s="2">
        <f t="shared" si="2"/>
        <v>15049.220000000001</v>
      </c>
      <c r="G28" s="15">
        <f t="shared" si="3"/>
        <v>1.537472142857143</v>
      </c>
    </row>
    <row r="29" spans="2:7" ht="12">
      <c r="B29" s="11" t="s">
        <v>43</v>
      </c>
      <c r="C29" s="17" t="s">
        <v>5</v>
      </c>
      <c r="D29" s="2">
        <v>3500</v>
      </c>
      <c r="E29" s="2">
        <v>5204.44</v>
      </c>
      <c r="F29" s="2">
        <f t="shared" si="2"/>
        <v>1704.4399999999996</v>
      </c>
      <c r="G29" s="15">
        <f t="shared" si="3"/>
        <v>1.486982857142857</v>
      </c>
    </row>
    <row r="30" spans="2:7" ht="12">
      <c r="B30" s="11">
        <v>4100</v>
      </c>
      <c r="C30" s="17" t="s">
        <v>6</v>
      </c>
      <c r="D30" s="2">
        <v>25000</v>
      </c>
      <c r="E30" s="2">
        <v>32769.09</v>
      </c>
      <c r="F30" s="2">
        <f t="shared" si="2"/>
        <v>7769.0899999999965</v>
      </c>
      <c r="G30" s="15">
        <f t="shared" si="3"/>
        <v>1.3107635999999998</v>
      </c>
    </row>
    <row r="31" spans="2:10" ht="12">
      <c r="B31" s="11">
        <v>4101</v>
      </c>
      <c r="C31" s="17" t="s">
        <v>7</v>
      </c>
      <c r="D31" s="2">
        <v>2750</v>
      </c>
      <c r="E31" s="2">
        <v>3131.2</v>
      </c>
      <c r="F31" s="2">
        <f t="shared" si="2"/>
        <v>381.1999999999998</v>
      </c>
      <c r="G31" s="15">
        <f t="shared" si="3"/>
        <v>1.1386181818181818</v>
      </c>
      <c r="J31" s="21"/>
    </row>
    <row r="32" spans="2:7" ht="12">
      <c r="B32" s="11">
        <v>4102</v>
      </c>
      <c r="C32" s="17" t="s">
        <v>77</v>
      </c>
      <c r="D32" s="2">
        <v>10000</v>
      </c>
      <c r="E32" s="2">
        <v>26850</v>
      </c>
      <c r="F32" s="2">
        <f t="shared" si="2"/>
        <v>16850</v>
      </c>
      <c r="G32" s="15">
        <f t="shared" si="3"/>
        <v>2.685</v>
      </c>
    </row>
    <row r="33" spans="2:7" ht="12">
      <c r="B33" s="11">
        <v>4112</v>
      </c>
      <c r="C33" s="17" t="s">
        <v>21</v>
      </c>
      <c r="D33" s="2">
        <v>100000</v>
      </c>
      <c r="E33" s="2">
        <v>109880.13</v>
      </c>
      <c r="F33" s="2">
        <f t="shared" si="2"/>
        <v>9880.130000000005</v>
      </c>
      <c r="G33" s="15">
        <f t="shared" si="3"/>
        <v>1.0988013</v>
      </c>
    </row>
    <row r="34" spans="2:7" ht="12">
      <c r="B34" s="11">
        <v>4113</v>
      </c>
      <c r="C34" s="17" t="s">
        <v>22</v>
      </c>
      <c r="D34" s="2">
        <v>80000</v>
      </c>
      <c r="E34" s="2">
        <v>127368.38</v>
      </c>
      <c r="F34" s="2">
        <f t="shared" si="2"/>
        <v>47368.380000000005</v>
      </c>
      <c r="G34" s="15">
        <f t="shared" si="3"/>
        <v>1.59210475</v>
      </c>
    </row>
    <row r="35" spans="2:7" ht="12">
      <c r="B35" s="11">
        <v>4111</v>
      </c>
      <c r="C35" s="17" t="s">
        <v>57</v>
      </c>
      <c r="D35" s="2">
        <v>150000</v>
      </c>
      <c r="E35" s="2">
        <v>188717.6</v>
      </c>
      <c r="F35" s="2">
        <f t="shared" si="2"/>
        <v>38717.600000000006</v>
      </c>
      <c r="G35" s="15">
        <f t="shared" si="3"/>
        <v>1.2581173333333333</v>
      </c>
    </row>
    <row r="36" spans="2:7" ht="12">
      <c r="B36" s="11">
        <v>4114</v>
      </c>
      <c r="C36" s="17" t="s">
        <v>61</v>
      </c>
      <c r="D36" s="2">
        <v>6000</v>
      </c>
      <c r="E36" s="2">
        <v>13828</v>
      </c>
      <c r="F36" s="2">
        <f t="shared" si="2"/>
        <v>7828</v>
      </c>
      <c r="G36" s="15">
        <f t="shared" si="3"/>
        <v>2.304666666666667</v>
      </c>
    </row>
    <row r="37" spans="2:7" ht="12">
      <c r="B37" s="11">
        <v>4122</v>
      </c>
      <c r="C37" s="17" t="s">
        <v>54</v>
      </c>
      <c r="D37" s="2">
        <v>23000</v>
      </c>
      <c r="E37" s="2">
        <v>37145</v>
      </c>
      <c r="F37" s="2">
        <f t="shared" si="2"/>
        <v>14145</v>
      </c>
      <c r="G37" s="15">
        <f t="shared" si="3"/>
        <v>1.615</v>
      </c>
    </row>
    <row r="38" spans="2:7" ht="12">
      <c r="B38" s="11">
        <v>4123</v>
      </c>
      <c r="C38" s="17" t="s">
        <v>14</v>
      </c>
      <c r="D38" s="2">
        <v>34900</v>
      </c>
      <c r="E38" s="2">
        <v>31127.04</v>
      </c>
      <c r="F38" s="2">
        <f t="shared" si="2"/>
        <v>-3772.959999999999</v>
      </c>
      <c r="G38" s="15">
        <f t="shared" si="3"/>
        <v>0.8918922636103153</v>
      </c>
    </row>
    <row r="39" spans="2:7" ht="12">
      <c r="B39" s="11">
        <v>4127</v>
      </c>
      <c r="C39" s="17" t="s">
        <v>95</v>
      </c>
      <c r="D39" s="2">
        <v>0</v>
      </c>
      <c r="E39" s="2">
        <v>19240.58</v>
      </c>
      <c r="F39" s="2">
        <f t="shared" si="2"/>
        <v>19240.58</v>
      </c>
      <c r="G39" s="15">
        <v>0</v>
      </c>
    </row>
    <row r="40" spans="2:7" ht="24.75">
      <c r="B40" s="11">
        <v>4128</v>
      </c>
      <c r="C40" s="17" t="s">
        <v>23</v>
      </c>
      <c r="D40" s="2">
        <v>145920</v>
      </c>
      <c r="E40" s="2">
        <v>174720</v>
      </c>
      <c r="F40" s="2">
        <f t="shared" si="2"/>
        <v>28800</v>
      </c>
      <c r="G40" s="15">
        <f t="shared" si="3"/>
        <v>1.1973684210526316</v>
      </c>
    </row>
    <row r="41" spans="2:7" ht="12">
      <c r="B41" s="11">
        <v>4129</v>
      </c>
      <c r="C41" s="17" t="s">
        <v>73</v>
      </c>
      <c r="D41" s="2">
        <v>0</v>
      </c>
      <c r="E41" s="2">
        <v>0</v>
      </c>
      <c r="F41" s="2">
        <f t="shared" si="2"/>
        <v>0</v>
      </c>
      <c r="G41" s="15">
        <v>0</v>
      </c>
    </row>
    <row r="42" spans="2:7" ht="12">
      <c r="B42" s="11">
        <v>4140</v>
      </c>
      <c r="C42" s="17" t="s">
        <v>59</v>
      </c>
      <c r="D42" s="2">
        <v>6500</v>
      </c>
      <c r="E42" s="2">
        <v>6500</v>
      </c>
      <c r="F42" s="2">
        <f t="shared" si="2"/>
        <v>0</v>
      </c>
      <c r="G42" s="15">
        <v>1</v>
      </c>
    </row>
    <row r="43" spans="2:7" ht="12">
      <c r="B43" s="11">
        <v>4149</v>
      </c>
      <c r="C43" s="17" t="s">
        <v>68</v>
      </c>
      <c r="D43" s="2">
        <v>1500</v>
      </c>
      <c r="E43" s="2">
        <v>1534.75</v>
      </c>
      <c r="F43" s="2">
        <f t="shared" si="2"/>
        <v>34.75</v>
      </c>
      <c r="G43" s="15">
        <f aca="true" t="shared" si="4" ref="G43:G53">+E43/D43</f>
        <v>1.0231666666666666</v>
      </c>
    </row>
    <row r="44" spans="2:7" ht="12">
      <c r="B44" s="11" t="s">
        <v>47</v>
      </c>
      <c r="C44" s="17" t="s">
        <v>46</v>
      </c>
      <c r="D44" s="2">
        <v>4000</v>
      </c>
      <c r="E44" s="2">
        <v>9606</v>
      </c>
      <c r="F44" s="2">
        <f t="shared" si="2"/>
        <v>5606</v>
      </c>
      <c r="G44" s="15">
        <f t="shared" si="4"/>
        <v>2.4015</v>
      </c>
    </row>
    <row r="45" spans="2:7" ht="12">
      <c r="B45" s="11" t="s">
        <v>26</v>
      </c>
      <c r="C45" s="17" t="s">
        <v>8</v>
      </c>
      <c r="D45" s="2">
        <v>150000</v>
      </c>
      <c r="E45" s="2">
        <v>122740.52</v>
      </c>
      <c r="F45" s="2">
        <f t="shared" si="2"/>
        <v>-27259.479999999996</v>
      </c>
      <c r="G45" s="15">
        <f t="shared" si="4"/>
        <v>0.8182701333333333</v>
      </c>
    </row>
    <row r="46" spans="2:7" ht="12">
      <c r="B46" s="11" t="s">
        <v>48</v>
      </c>
      <c r="C46" s="17" t="s">
        <v>27</v>
      </c>
      <c r="D46" s="2">
        <v>30000</v>
      </c>
      <c r="E46" s="2">
        <v>35000</v>
      </c>
      <c r="F46" s="2">
        <f t="shared" si="2"/>
        <v>5000</v>
      </c>
      <c r="G46" s="15">
        <f t="shared" si="4"/>
        <v>1.1666666666666667</v>
      </c>
    </row>
    <row r="47" spans="2:7" ht="12">
      <c r="B47" s="11" t="s">
        <v>48</v>
      </c>
      <c r="C47" s="17" t="s">
        <v>96</v>
      </c>
      <c r="D47" s="2">
        <v>0</v>
      </c>
      <c r="E47" s="2">
        <v>0</v>
      </c>
      <c r="F47" s="2">
        <f t="shared" si="2"/>
        <v>0</v>
      </c>
      <c r="G47" s="15">
        <v>0</v>
      </c>
    </row>
    <row r="48" spans="2:7" ht="12">
      <c r="B48" s="11" t="s">
        <v>98</v>
      </c>
      <c r="C48" s="17" t="s">
        <v>97</v>
      </c>
      <c r="D48" s="2">
        <v>0</v>
      </c>
      <c r="E48" s="2">
        <v>0</v>
      </c>
      <c r="F48" s="2">
        <f t="shared" si="2"/>
        <v>0</v>
      </c>
      <c r="G48" s="15">
        <v>0</v>
      </c>
    </row>
    <row r="49" spans="2:7" ht="12">
      <c r="B49" s="11"/>
      <c r="C49" s="17" t="s">
        <v>60</v>
      </c>
      <c r="D49" s="2">
        <v>0</v>
      </c>
      <c r="E49" s="2">
        <v>0</v>
      </c>
      <c r="F49" s="2">
        <f t="shared" si="2"/>
        <v>0</v>
      </c>
      <c r="G49" s="15">
        <v>0</v>
      </c>
    </row>
    <row r="50" spans="2:7" ht="12">
      <c r="B50" s="11">
        <v>4164</v>
      </c>
      <c r="C50" s="17" t="s">
        <v>24</v>
      </c>
      <c r="D50" s="2">
        <v>78000</v>
      </c>
      <c r="E50" s="2">
        <v>78500</v>
      </c>
      <c r="F50" s="2">
        <f t="shared" si="2"/>
        <v>500</v>
      </c>
      <c r="G50" s="15">
        <f t="shared" si="4"/>
        <v>1.0064102564102564</v>
      </c>
    </row>
    <row r="51" spans="2:7" ht="12">
      <c r="B51" s="11">
        <v>4167</v>
      </c>
      <c r="C51" s="17" t="s">
        <v>28</v>
      </c>
      <c r="D51" s="2">
        <v>1000</v>
      </c>
      <c r="E51" s="2">
        <v>2503</v>
      </c>
      <c r="F51" s="2">
        <f t="shared" si="2"/>
        <v>1503</v>
      </c>
      <c r="G51" s="15">
        <f t="shared" si="4"/>
        <v>2.503</v>
      </c>
    </row>
    <row r="52" spans="2:7" ht="12">
      <c r="B52" s="11">
        <v>4170</v>
      </c>
      <c r="C52" s="17" t="s">
        <v>69</v>
      </c>
      <c r="D52" s="2">
        <v>350</v>
      </c>
      <c r="E52" s="2">
        <v>0</v>
      </c>
      <c r="F52" s="2">
        <f t="shared" si="2"/>
        <v>-350</v>
      </c>
      <c r="G52" s="15">
        <f t="shared" si="4"/>
        <v>0</v>
      </c>
    </row>
    <row r="53" spans="2:7" ht="12">
      <c r="B53" s="11" t="s">
        <v>38</v>
      </c>
      <c r="C53" s="17" t="s">
        <v>9</v>
      </c>
      <c r="D53" s="2">
        <v>17000</v>
      </c>
      <c r="E53" s="2">
        <v>29462</v>
      </c>
      <c r="F53" s="2">
        <f t="shared" si="2"/>
        <v>12462</v>
      </c>
      <c r="G53" s="15">
        <f t="shared" si="4"/>
        <v>1.7330588235294118</v>
      </c>
    </row>
    <row r="54" spans="2:7" ht="12">
      <c r="B54" s="11">
        <v>4199</v>
      </c>
      <c r="C54" s="17" t="s">
        <v>62</v>
      </c>
      <c r="D54" s="2">
        <v>16000</v>
      </c>
      <c r="E54" s="2">
        <v>55570</v>
      </c>
      <c r="F54" s="2">
        <f t="shared" si="2"/>
        <v>39570</v>
      </c>
      <c r="G54" s="15">
        <f>+E54/D54</f>
        <v>3.473125</v>
      </c>
    </row>
    <row r="55" spans="2:7" ht="12">
      <c r="B55" s="11">
        <v>41992</v>
      </c>
      <c r="C55" s="17" t="s">
        <v>67</v>
      </c>
      <c r="D55" s="2">
        <v>22000</v>
      </c>
      <c r="E55" s="2">
        <v>9101.03</v>
      </c>
      <c r="F55" s="2">
        <f t="shared" si="2"/>
        <v>-12898.97</v>
      </c>
      <c r="G55" s="15">
        <f>+E55/D55</f>
        <v>0.41368318181818187</v>
      </c>
    </row>
    <row r="56" spans="2:8" ht="12">
      <c r="B56" s="11">
        <v>4171</v>
      </c>
      <c r="C56" s="17" t="s">
        <v>63</v>
      </c>
      <c r="D56" s="2">
        <v>16700</v>
      </c>
      <c r="E56" s="2">
        <v>44468.28</v>
      </c>
      <c r="F56" s="2">
        <f t="shared" si="2"/>
        <v>27768.28</v>
      </c>
      <c r="G56" s="15">
        <f>+E56/D56</f>
        <v>2.66277125748503</v>
      </c>
      <c r="H56" s="23"/>
    </row>
    <row r="57" spans="2:7" ht="12">
      <c r="B57" s="11">
        <v>4195</v>
      </c>
      <c r="C57" s="17" t="s">
        <v>41</v>
      </c>
      <c r="D57" s="2">
        <v>0</v>
      </c>
      <c r="E57" s="2">
        <v>2200</v>
      </c>
      <c r="F57" s="2">
        <f t="shared" si="2"/>
        <v>2200</v>
      </c>
      <c r="G57" s="15">
        <v>0</v>
      </c>
    </row>
    <row r="58" spans="2:7" ht="12">
      <c r="B58" s="11">
        <v>4198</v>
      </c>
      <c r="C58" s="17" t="s">
        <v>55</v>
      </c>
      <c r="D58" s="2">
        <v>0</v>
      </c>
      <c r="E58" s="2">
        <v>0</v>
      </c>
      <c r="F58" s="2">
        <f t="shared" si="2"/>
        <v>0</v>
      </c>
      <c r="G58" s="15">
        <v>0</v>
      </c>
    </row>
    <row r="59" spans="2:7" ht="12">
      <c r="B59" s="11">
        <v>4243.4244</v>
      </c>
      <c r="C59" s="17" t="s">
        <v>72</v>
      </c>
      <c r="D59" s="2">
        <v>1755520</v>
      </c>
      <c r="E59" s="2">
        <v>1999675.87</v>
      </c>
      <c r="F59" s="2">
        <f t="shared" si="2"/>
        <v>244155.8700000001</v>
      </c>
      <c r="G59" s="15">
        <f>+E59/D59</f>
        <v>1.1390789452697776</v>
      </c>
    </row>
    <row r="60" spans="2:7" ht="12">
      <c r="B60" s="11">
        <v>43</v>
      </c>
      <c r="C60" s="17" t="s">
        <v>17</v>
      </c>
      <c r="D60" s="2">
        <v>1279550</v>
      </c>
      <c r="E60" s="2">
        <v>892444.86</v>
      </c>
      <c r="F60" s="2">
        <f t="shared" si="2"/>
        <v>-387105.14</v>
      </c>
      <c r="G60" s="15">
        <f>+E60/D60</f>
        <v>0.6974677503809933</v>
      </c>
    </row>
    <row r="61" spans="2:8" ht="24.75">
      <c r="B61" s="11" t="s">
        <v>50</v>
      </c>
      <c r="C61" s="17" t="s">
        <v>49</v>
      </c>
      <c r="D61" s="2">
        <v>15000</v>
      </c>
      <c r="E61" s="2">
        <v>46560.6</v>
      </c>
      <c r="F61" s="2">
        <f t="shared" si="2"/>
        <v>31560.6</v>
      </c>
      <c r="G61" s="15">
        <f aca="true" t="shared" si="5" ref="G61:G72">+E61/D61</f>
        <v>3.10404</v>
      </c>
      <c r="H61" s="23"/>
    </row>
    <row r="62" spans="2:8" ht="12">
      <c r="B62" s="11">
        <v>4610</v>
      </c>
      <c r="C62" s="17" t="s">
        <v>35</v>
      </c>
      <c r="D62" s="2">
        <v>17600</v>
      </c>
      <c r="E62" s="2">
        <v>18536</v>
      </c>
      <c r="F62" s="2">
        <f t="shared" si="2"/>
        <v>936</v>
      </c>
      <c r="G62" s="15">
        <f t="shared" si="5"/>
        <v>1.0531818181818182</v>
      </c>
      <c r="H62" s="23"/>
    </row>
    <row r="63" spans="2:8" ht="12">
      <c r="B63" s="11" t="s">
        <v>39</v>
      </c>
      <c r="C63" s="17" t="s">
        <v>40</v>
      </c>
      <c r="D63" s="2">
        <v>132000</v>
      </c>
      <c r="E63" s="2">
        <v>92975</v>
      </c>
      <c r="F63" s="2">
        <f t="shared" si="2"/>
        <v>-39025</v>
      </c>
      <c r="G63" s="15">
        <f t="shared" si="5"/>
        <v>0.7043560606060606</v>
      </c>
      <c r="H63" s="23"/>
    </row>
    <row r="64" spans="2:8" ht="12">
      <c r="B64" s="11" t="s">
        <v>37</v>
      </c>
      <c r="C64" s="17" t="s">
        <v>29</v>
      </c>
      <c r="D64" s="2">
        <v>70000</v>
      </c>
      <c r="E64" s="2">
        <v>69078.83</v>
      </c>
      <c r="F64" s="2">
        <f t="shared" si="2"/>
        <v>-921.1699999999983</v>
      </c>
      <c r="G64" s="15">
        <f t="shared" si="5"/>
        <v>0.9868404285714286</v>
      </c>
      <c r="H64" s="23"/>
    </row>
    <row r="65" spans="2:8" ht="12">
      <c r="B65" s="11" t="s">
        <v>30</v>
      </c>
      <c r="C65" s="17" t="s">
        <v>10</v>
      </c>
      <c r="D65" s="2">
        <v>55400</v>
      </c>
      <c r="E65" s="2">
        <v>61330.81</v>
      </c>
      <c r="F65" s="2">
        <f t="shared" si="2"/>
        <v>5930.809999999998</v>
      </c>
      <c r="G65" s="15">
        <f t="shared" si="5"/>
        <v>1.107054332129964</v>
      </c>
      <c r="H65" s="23"/>
    </row>
    <row r="66" spans="2:8" ht="12">
      <c r="B66" s="11">
        <v>4650.4653</v>
      </c>
      <c r="C66" s="17" t="s">
        <v>11</v>
      </c>
      <c r="D66" s="2">
        <v>20000</v>
      </c>
      <c r="E66" s="2">
        <v>51380.54</v>
      </c>
      <c r="F66" s="2">
        <f t="shared" si="2"/>
        <v>31380.54</v>
      </c>
      <c r="G66" s="15">
        <f t="shared" si="5"/>
        <v>2.569027</v>
      </c>
      <c r="H66" s="23"/>
    </row>
    <row r="67" spans="2:8" ht="12">
      <c r="B67" s="11" t="s">
        <v>31</v>
      </c>
      <c r="C67" s="17" t="s">
        <v>12</v>
      </c>
      <c r="D67" s="2">
        <v>67000</v>
      </c>
      <c r="E67" s="2">
        <v>12257.49</v>
      </c>
      <c r="F67" s="2">
        <f t="shared" si="2"/>
        <v>-54742.51</v>
      </c>
      <c r="G67" s="15">
        <f t="shared" si="5"/>
        <v>0.18294761194029852</v>
      </c>
      <c r="H67" s="23"/>
    </row>
    <row r="68" spans="2:8" ht="12">
      <c r="B68" s="11">
        <v>4680</v>
      </c>
      <c r="C68" s="17" t="s">
        <v>13</v>
      </c>
      <c r="D68" s="2">
        <v>179500</v>
      </c>
      <c r="E68" s="2">
        <v>199691.06</v>
      </c>
      <c r="F68" s="2">
        <f t="shared" si="2"/>
        <v>20191.059999999998</v>
      </c>
      <c r="G68" s="15">
        <f t="shared" si="5"/>
        <v>1.1124850139275766</v>
      </c>
      <c r="H68" s="23"/>
    </row>
    <row r="69" spans="2:8" ht="12">
      <c r="B69" s="11">
        <v>4686</v>
      </c>
      <c r="C69" s="17" t="s">
        <v>70</v>
      </c>
      <c r="D69" s="2">
        <v>1800</v>
      </c>
      <c r="E69" s="2">
        <v>4011.99</v>
      </c>
      <c r="F69" s="2">
        <f t="shared" si="2"/>
        <v>2211.99</v>
      </c>
      <c r="G69" s="15">
        <f t="shared" si="5"/>
        <v>2.228883333333333</v>
      </c>
      <c r="H69" s="23"/>
    </row>
    <row r="70" spans="2:8" ht="12">
      <c r="B70" s="11" t="s">
        <v>51</v>
      </c>
      <c r="C70" s="17" t="s">
        <v>52</v>
      </c>
      <c r="D70" s="2">
        <v>15000</v>
      </c>
      <c r="E70" s="2">
        <v>4784</v>
      </c>
      <c r="F70" s="2">
        <f t="shared" si="2"/>
        <v>-10216</v>
      </c>
      <c r="G70" s="15">
        <f t="shared" si="5"/>
        <v>0.31893333333333335</v>
      </c>
      <c r="H70" s="23"/>
    </row>
    <row r="71" spans="2:8" ht="12">
      <c r="B71" s="11">
        <v>4693</v>
      </c>
      <c r="C71" s="17" t="s">
        <v>74</v>
      </c>
      <c r="D71" s="2">
        <v>1000</v>
      </c>
      <c r="E71" s="2">
        <v>1100</v>
      </c>
      <c r="F71" s="2">
        <f t="shared" si="2"/>
        <v>100</v>
      </c>
      <c r="G71" s="15">
        <f t="shared" si="5"/>
        <v>1.1</v>
      </c>
      <c r="H71" s="23"/>
    </row>
    <row r="72" spans="2:8" ht="12">
      <c r="B72" s="11">
        <v>4695.4696</v>
      </c>
      <c r="C72" s="17" t="s">
        <v>71</v>
      </c>
      <c r="D72" s="2">
        <v>18200</v>
      </c>
      <c r="E72" s="2">
        <v>24668.6</v>
      </c>
      <c r="F72" s="2">
        <f t="shared" si="2"/>
        <v>6468.5999999999985</v>
      </c>
      <c r="G72" s="15">
        <f t="shared" si="5"/>
        <v>1.3554175824175823</v>
      </c>
      <c r="H72" s="23"/>
    </row>
    <row r="73" spans="2:8" ht="12">
      <c r="B73" s="11" t="s">
        <v>53</v>
      </c>
      <c r="C73" s="17" t="s">
        <v>34</v>
      </c>
      <c r="D73" s="2">
        <v>1500</v>
      </c>
      <c r="E73" s="2">
        <v>2563.75</v>
      </c>
      <c r="F73" s="2">
        <f t="shared" si="2"/>
        <v>1063.75</v>
      </c>
      <c r="G73" s="15">
        <f>+E73/D73</f>
        <v>1.7091666666666667</v>
      </c>
      <c r="H73" s="23"/>
    </row>
    <row r="74" spans="2:8" ht="12">
      <c r="B74" s="11" t="s">
        <v>32</v>
      </c>
      <c r="C74" s="17" t="s">
        <v>36</v>
      </c>
      <c r="D74" s="2">
        <v>36000</v>
      </c>
      <c r="E74" s="2">
        <v>56977.37</v>
      </c>
      <c r="F74" s="2">
        <f t="shared" si="2"/>
        <v>20977.370000000003</v>
      </c>
      <c r="G74" s="15">
        <f>+E74/D74</f>
        <v>1.5827047222222224</v>
      </c>
      <c r="H74" s="24"/>
    </row>
    <row r="75" spans="2:7" ht="12">
      <c r="B75" s="11">
        <v>4820</v>
      </c>
      <c r="C75" s="17" t="s">
        <v>99</v>
      </c>
      <c r="D75" s="2">
        <v>0</v>
      </c>
      <c r="E75" s="2">
        <v>67902.16</v>
      </c>
      <c r="F75" s="2">
        <f t="shared" si="2"/>
        <v>67902.16</v>
      </c>
      <c r="G75" s="15">
        <v>0</v>
      </c>
    </row>
    <row r="76" spans="2:7" ht="12">
      <c r="B76" s="11">
        <v>4831.4832</v>
      </c>
      <c r="C76" s="17" t="s">
        <v>100</v>
      </c>
      <c r="D76" s="2">
        <v>0</v>
      </c>
      <c r="E76" s="2">
        <v>15697.55</v>
      </c>
      <c r="F76" s="2">
        <f t="shared" si="2"/>
        <v>15697.55</v>
      </c>
      <c r="G76" s="15">
        <v>0</v>
      </c>
    </row>
    <row r="77" spans="2:7" ht="12">
      <c r="B77" s="11">
        <v>4840</v>
      </c>
      <c r="C77" s="17" t="s">
        <v>79</v>
      </c>
      <c r="D77" s="2">
        <v>0</v>
      </c>
      <c r="E77" s="2">
        <v>0</v>
      </c>
      <c r="F77" s="2">
        <f t="shared" si="2"/>
        <v>0</v>
      </c>
      <c r="G77" s="15">
        <v>0</v>
      </c>
    </row>
    <row r="78" spans="2:7" ht="12">
      <c r="B78" s="11">
        <v>4844</v>
      </c>
      <c r="C78" s="17" t="s">
        <v>78</v>
      </c>
      <c r="D78" s="2">
        <v>0</v>
      </c>
      <c r="E78" s="2">
        <v>1098307.4</v>
      </c>
      <c r="F78" s="2">
        <f t="shared" si="2"/>
        <v>1098307.4</v>
      </c>
      <c r="G78" s="15">
        <v>0</v>
      </c>
    </row>
    <row r="79" spans="2:7" ht="12.75">
      <c r="B79" s="6"/>
      <c r="C79" s="16" t="s">
        <v>18</v>
      </c>
      <c r="D79" s="7">
        <f>+D5-D18</f>
        <v>609080</v>
      </c>
      <c r="E79" s="7">
        <f>+E5-E18</f>
        <v>1395576.7199999988</v>
      </c>
      <c r="F79" s="7">
        <f>+F5-F18</f>
        <v>786497.0199999996</v>
      </c>
      <c r="G79" s="14">
        <f>+E79/D79</f>
        <v>2.291286399159386</v>
      </c>
    </row>
  </sheetData>
  <sheetProtection password="C6DF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</dc:creator>
  <cp:keywords/>
  <dc:description/>
  <cp:lastModifiedBy>Tycie 1974</cp:lastModifiedBy>
  <cp:lastPrinted>2023-01-13T16:37:17Z</cp:lastPrinted>
  <dcterms:created xsi:type="dcterms:W3CDTF">2009-11-25T09:07:49Z</dcterms:created>
  <dcterms:modified xsi:type="dcterms:W3CDTF">2023-09-11T18:07:05Z</dcterms:modified>
  <cp:category/>
  <cp:version/>
  <cp:contentType/>
  <cp:contentStatus/>
</cp:coreProperties>
</file>